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Лист1!$5:$6</definedName>
    <definedName name="_xlnm.Print_Area" localSheetId="0">Лист1!$A$1:$M$79</definedName>
  </definedNames>
  <calcPr calcId="124519"/>
</workbook>
</file>

<file path=xl/calcChain.xml><?xml version="1.0" encoding="utf-8"?>
<calcChain xmlns="http://schemas.openxmlformats.org/spreadsheetml/2006/main">
  <c r="B68" i="1"/>
  <c r="B70"/>
  <c r="B69"/>
  <c r="B50"/>
  <c r="J68"/>
  <c r="B29" l="1"/>
  <c r="B27"/>
  <c r="C7"/>
  <c r="B20"/>
  <c r="B18"/>
  <c r="K64"/>
  <c r="K74"/>
  <c r="K68"/>
  <c r="K66"/>
  <c r="K55"/>
  <c r="K42"/>
  <c r="K32"/>
  <c r="I32" l="1"/>
  <c r="K21"/>
  <c r="K79" s="1"/>
  <c r="B73"/>
  <c r="B31"/>
  <c r="M64"/>
  <c r="L64"/>
  <c r="J64"/>
  <c r="I64"/>
  <c r="H64"/>
  <c r="G64"/>
  <c r="F64"/>
  <c r="E64"/>
  <c r="D64"/>
  <c r="C64"/>
  <c r="M32"/>
  <c r="L32"/>
  <c r="J32"/>
  <c r="H32"/>
  <c r="G32"/>
  <c r="F32"/>
  <c r="E32"/>
  <c r="D32"/>
  <c r="C32"/>
  <c r="M21"/>
  <c r="L21"/>
  <c r="J21"/>
  <c r="I21"/>
  <c r="H21"/>
  <c r="G21"/>
  <c r="F21"/>
  <c r="E21"/>
  <c r="D21"/>
  <c r="C21"/>
  <c r="M68"/>
  <c r="L68"/>
  <c r="I68"/>
  <c r="H68"/>
  <c r="G68"/>
  <c r="F68"/>
  <c r="E68"/>
  <c r="D68"/>
  <c r="C68"/>
  <c r="M55"/>
  <c r="L55"/>
  <c r="J55"/>
  <c r="I55"/>
  <c r="H55"/>
  <c r="G55"/>
  <c r="F55"/>
  <c r="E55"/>
  <c r="D55"/>
  <c r="C55"/>
  <c r="B52"/>
  <c r="B51"/>
  <c r="B49"/>
  <c r="B48"/>
  <c r="B47"/>
  <c r="B46"/>
  <c r="B45"/>
  <c r="B40"/>
  <c r="B39"/>
  <c r="B38"/>
  <c r="B36"/>
  <c r="B17"/>
  <c r="B28"/>
  <c r="G79" l="1"/>
  <c r="F79"/>
  <c r="D79"/>
  <c r="C42"/>
  <c r="B65"/>
  <c r="B63"/>
  <c r="B62"/>
  <c r="B60"/>
  <c r="B59"/>
  <c r="B58"/>
  <c r="B57"/>
  <c r="B56"/>
  <c r="B54"/>
  <c r="B53"/>
  <c r="B44"/>
  <c r="B43"/>
  <c r="B41"/>
  <c r="B37"/>
  <c r="B35"/>
  <c r="B34"/>
  <c r="B33"/>
  <c r="B19"/>
  <c r="B16"/>
  <c r="B15"/>
  <c r="B14"/>
  <c r="B13"/>
  <c r="B12"/>
  <c r="B11"/>
  <c r="B10"/>
  <c r="B9"/>
  <c r="B8"/>
  <c r="B78"/>
  <c r="B77"/>
  <c r="B76"/>
  <c r="B75"/>
  <c r="M66"/>
  <c r="L66"/>
  <c r="J66"/>
  <c r="I66"/>
  <c r="H66"/>
  <c r="E66"/>
  <c r="C66"/>
  <c r="B67"/>
  <c r="B66" s="1"/>
  <c r="M42"/>
  <c r="L42"/>
  <c r="J42"/>
  <c r="I42"/>
  <c r="H42"/>
  <c r="E42"/>
  <c r="B30"/>
  <c r="M7"/>
  <c r="L7"/>
  <c r="J7"/>
  <c r="I7"/>
  <c r="H7"/>
  <c r="E7"/>
  <c r="B7" l="1"/>
  <c r="B32"/>
  <c r="B64"/>
  <c r="B55"/>
  <c r="B42"/>
  <c r="H79"/>
  <c r="B72"/>
  <c r="B71"/>
  <c r="M61"/>
  <c r="L61"/>
  <c r="J61"/>
  <c r="I61"/>
  <c r="E61"/>
  <c r="C61"/>
  <c r="I79" l="1"/>
  <c r="B61"/>
  <c r="B26"/>
  <c r="B25"/>
  <c r="B24"/>
  <c r="B23"/>
  <c r="B22"/>
  <c r="M74"/>
  <c r="L74"/>
  <c r="J74"/>
  <c r="J79" s="1"/>
  <c r="E74"/>
  <c r="E79" s="1"/>
  <c r="C74"/>
  <c r="C79" s="1"/>
  <c r="C80" l="1"/>
  <c r="B21"/>
  <c r="L79"/>
  <c r="M79"/>
  <c r="B74"/>
  <c r="J80" l="1"/>
  <c r="B79"/>
</calcChain>
</file>

<file path=xl/sharedStrings.xml><?xml version="1.0" encoding="utf-8"?>
<sst xmlns="http://schemas.openxmlformats.org/spreadsheetml/2006/main" count="92" uniqueCount="91">
  <si>
    <t>Бібліотеки</t>
  </si>
  <si>
    <t>Резервний фонд</t>
  </si>
  <si>
    <t>Виконавчий комітет</t>
  </si>
  <si>
    <t>Фінансове управління</t>
  </si>
  <si>
    <t>Управління ЖКГ</t>
  </si>
  <si>
    <t>Відділ культури</t>
  </si>
  <si>
    <t>Відділ охорони здоров"я</t>
  </si>
  <si>
    <t>Позашкільна освіта</t>
  </si>
  <si>
    <t>Централізована бухгалтерія відділу освіти</t>
  </si>
  <si>
    <t>РАЗОМ</t>
  </si>
  <si>
    <t>Центр соціальних служб для молоді, сімей</t>
  </si>
  <si>
    <t>Територіальний центр</t>
  </si>
  <si>
    <t>Централізована бухгалтерія культури</t>
  </si>
  <si>
    <t>ДЮСШ</t>
  </si>
  <si>
    <t>загальний фонд, в т.ч.</t>
  </si>
  <si>
    <t>грн.</t>
  </si>
  <si>
    <t>Музей</t>
  </si>
  <si>
    <t>Дошкільна освіта</t>
  </si>
  <si>
    <t>Загальна середня освіта</t>
  </si>
  <si>
    <t>Школи естетичного виховання</t>
  </si>
  <si>
    <t>Допомога дітям-сиротам, яким виповнюється 18 років</t>
  </si>
  <si>
    <t>Будинок культури</t>
  </si>
  <si>
    <t>спеціальний фонд, в т.ч.</t>
  </si>
  <si>
    <t>Централізовані заходи з лікування хворих на цікровий та нецукровий діабет</t>
  </si>
  <si>
    <t>Програма відзначення державних і  професійних свят...</t>
  </si>
  <si>
    <t>Програма охорони навколишнього природного середовища</t>
  </si>
  <si>
    <t>КОШТИ, ЩО ПЕРЕДАЮТЬСЯ ІЗ ЗАГАЛЬНОГО ФОНДУ ДО СПЕЦІАЛЬНОГО (БЮДЖЕТУ РОЗВИТКУ)</t>
  </si>
  <si>
    <t>Субвенція на здійснення переданих видатків у сфері освіти за рахунок коштів освітньої субвенції</t>
  </si>
  <si>
    <t>Субвенція на надання державної підтримки особам з особливими потребами за рахунок відповідної субвенції з держбюджету</t>
  </si>
  <si>
    <t xml:space="preserve">Дотація на здійснення переданих з держбюджету видатків з утримання закладів охорони здоров"я за рахунок відповідної додаткової дотації з держбюджету </t>
  </si>
  <si>
    <t>Субвенція на здійснення переданих видатків у сфері охорони здоров"я ... (на лікування хворих на цукровий та нецукр. діабет)</t>
  </si>
  <si>
    <t>УПСЗН</t>
  </si>
  <si>
    <t>Програма розвитку місцевого самоврядування</t>
  </si>
  <si>
    <t>Освітня субвенція</t>
  </si>
  <si>
    <t>Власні кошти міського бюджету</t>
  </si>
  <si>
    <t>Власні кошти бюджетних установ</t>
  </si>
  <si>
    <t>Інклюзивно-ресурсний центр</t>
  </si>
  <si>
    <t xml:space="preserve">Програма благоустрою та розвитку комунального господарства м. Малина </t>
  </si>
  <si>
    <t>до Пояснювальної записки до проєкту</t>
  </si>
  <si>
    <t>Управління освіти,…</t>
  </si>
  <si>
    <t>КНП "Міська лікарня"</t>
  </si>
  <si>
    <t>КНП ЦПМСД</t>
  </si>
  <si>
    <t>Програма розвитку земельних відносин на території м. Малина на 2020-2022 роки</t>
  </si>
  <si>
    <t>Бюджет розвитку (власні кошти)</t>
  </si>
  <si>
    <t>Бюджет розвитку (субвенція на підтримку осіб з особливими освітніми потребами)</t>
  </si>
  <si>
    <t>0100 Державне управління</t>
  </si>
  <si>
    <t>Фонд охорони навколиш-нього середовища</t>
  </si>
  <si>
    <t>Програма розвитку місцевого самоврядування м. Малина на 2020-2022 роки</t>
  </si>
  <si>
    <t>Програма "Безпечне місто" на 2020-2022 роки</t>
  </si>
  <si>
    <t>Програма "Відкрита громада. Прозора влада" на 2021-2023 рр.</t>
  </si>
  <si>
    <t>Програма залучення інвестицій в економіку громади</t>
  </si>
  <si>
    <t>Програма підтримки малого та середнього підприємництва на 2021-2022 роки</t>
  </si>
  <si>
    <t>Програма "Трудовий архів"</t>
  </si>
  <si>
    <t xml:space="preserve">Центр професійного розвитку </t>
  </si>
  <si>
    <t>Програма  розвитку  освіти   громади  (преміювання обдарованої молоді)</t>
  </si>
  <si>
    <t>Програма розвитку культури (відзначення переможців конкурсів)</t>
  </si>
  <si>
    <t>Міська програма "Протидія поширення захворюваності на туберкульоз "</t>
  </si>
  <si>
    <t>Міська програма "Розвиток паліативної допомоги "</t>
  </si>
  <si>
    <t xml:space="preserve">Програма розвитку охорони здоров"я </t>
  </si>
  <si>
    <t>Програма "Підтримка хворих на неспецифічний виразковий коліт "</t>
  </si>
  <si>
    <t>Програма "Підтримка хворих з трансплантованими протезами серцевих клапанів"</t>
  </si>
  <si>
    <t>Програма "Підтримка хворих  з хронічною нирковою недостатністю"</t>
  </si>
  <si>
    <t xml:space="preserve">Програма щодо забезпечення та захисту прав дітей </t>
  </si>
  <si>
    <t xml:space="preserve">Комплексна програма підтримки, сприяння становлення і розвитку  дітей, молоді та сімей </t>
  </si>
  <si>
    <t xml:space="preserve">Програма з національно-патріотичного виховання дітей </t>
  </si>
  <si>
    <t xml:space="preserve">Програма  оздоровлення і відпочинку дітей </t>
  </si>
  <si>
    <t xml:space="preserve">Комплексна цільова програма надання пільг окремим категоріям населення </t>
  </si>
  <si>
    <t>Програма "Родина"</t>
  </si>
  <si>
    <t xml:space="preserve">Програма фінансової підтримки ветеранських організацій  </t>
  </si>
  <si>
    <t xml:space="preserve">Програма соціального захисту окремих категорій громадян "Турбота" </t>
  </si>
  <si>
    <t>Програма  підтримки учасників антитерористичної операції  та членів їх сімей</t>
  </si>
  <si>
    <t>Програма розвитку культури</t>
  </si>
  <si>
    <t xml:space="preserve">Цільова  програма розвитку галузі фізичної культури і спорту </t>
  </si>
  <si>
    <t>Інша субвенція з облбюджету та Чоповицького селищного бюджету</t>
  </si>
  <si>
    <t>Пільгове медичне обслуговування осіб, які постраждали внаслідок Чорнобильської катастрофи</t>
  </si>
  <si>
    <t>Програма забезпечення розробки містобудівної документації</t>
  </si>
  <si>
    <t>Будівництво освітніх установ і закладів</t>
  </si>
  <si>
    <t>Програма благоустрою та розвитку комунального господарства</t>
  </si>
  <si>
    <t xml:space="preserve">Програма благоустрою та розвитку комунального господарства </t>
  </si>
  <si>
    <t>Проєкт видатків   бюджету Малинської міської територіальної громади на 2021 рік за джерелами фінансування</t>
  </si>
  <si>
    <t>бюджету Малинської міської територіальної громади на 2021 рік</t>
  </si>
  <si>
    <t xml:space="preserve">10000 Освіта </t>
  </si>
  <si>
    <t>20000 Охорона здоров"я</t>
  </si>
  <si>
    <t>30000 Соціальний захист</t>
  </si>
  <si>
    <t>40000 Культура</t>
  </si>
  <si>
    <t>50000 Фізична культура і спорт</t>
  </si>
  <si>
    <t>60000 Житлово-комунальне господарство</t>
  </si>
  <si>
    <t>74000 Транспорт та транспортна інфраструктура, дорожнє господарство</t>
  </si>
  <si>
    <t>73000  Інші програми та заходи, пов"язані з економічною діяльністю</t>
  </si>
  <si>
    <t>80000  Інша діяльність</t>
  </si>
  <si>
    <t>Додаток 14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</si>
</sst>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" fontId="1" fillId="0" borderId="0" xfId="0" applyNumberFormat="1" applyFont="1"/>
    <xf numFmtId="3" fontId="2" fillId="0" borderId="0" xfId="0" applyNumberFormat="1" applyFont="1"/>
    <xf numFmtId="3" fontId="6" fillId="4" borderId="1" xfId="0" applyNumberFormat="1" applyFont="1" applyFill="1" applyBorder="1"/>
    <xf numFmtId="0" fontId="7" fillId="0" borderId="1" xfId="0" applyFont="1" applyBorder="1"/>
    <xf numFmtId="0" fontId="4" fillId="0" borderId="1" xfId="0" applyFont="1" applyBorder="1"/>
    <xf numFmtId="3" fontId="7" fillId="2" borderId="1" xfId="0" applyNumberFormat="1" applyFont="1" applyFill="1" applyBorder="1"/>
    <xf numFmtId="3" fontId="7" fillId="0" borderId="1" xfId="0" applyNumberFormat="1" applyFont="1" applyBorder="1"/>
    <xf numFmtId="0" fontId="7" fillId="2" borderId="1" xfId="0" applyFont="1" applyFill="1" applyBorder="1"/>
    <xf numFmtId="3" fontId="7" fillId="0" borderId="1" xfId="0" applyNumberFormat="1" applyFont="1" applyBorder="1" applyAlignment="1">
      <alignment horizontal="right"/>
    </xf>
    <xf numFmtId="3" fontId="6" fillId="4" borderId="1" xfId="0" applyNumberFormat="1" applyFont="1" applyFill="1" applyBorder="1" applyAlignment="1">
      <alignment horizontal="center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3" fontId="6" fillId="5" borderId="1" xfId="0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left" wrapText="1"/>
    </xf>
    <xf numFmtId="3" fontId="7" fillId="5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/>
    <xf numFmtId="3" fontId="7" fillId="5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6" fillId="4" borderId="1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/>
    <xf numFmtId="3" fontId="9" fillId="3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/>
    <xf numFmtId="3" fontId="5" fillId="0" borderId="1" xfId="0" applyNumberFormat="1" applyFont="1" applyBorder="1"/>
    <xf numFmtId="0" fontId="11" fillId="0" borderId="1" xfId="0" applyFont="1" applyBorder="1"/>
    <xf numFmtId="3" fontId="12" fillId="4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8" fillId="0" borderId="0" xfId="0" applyFont="1"/>
    <xf numFmtId="0" fontId="5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3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20" fillId="2" borderId="4" xfId="0" applyNumberFormat="1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4" fillId="0" borderId="1" xfId="0" applyFont="1" applyBorder="1" applyAlignment="1"/>
    <xf numFmtId="0" fontId="5" fillId="8" borderId="1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 wrapText="1"/>
    </xf>
    <xf numFmtId="0" fontId="17" fillId="7" borderId="1" xfId="0" applyFont="1" applyFill="1" applyBorder="1" applyAlignment="1"/>
    <xf numFmtId="0" fontId="14" fillId="6" borderId="4" xfId="0" applyFont="1" applyFill="1" applyBorder="1" applyAlignment="1">
      <alignment horizontal="center" wrapText="1"/>
    </xf>
    <xf numFmtId="0" fontId="14" fillId="6" borderId="5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2"/>
  <sheetViews>
    <sheetView tabSelected="1" view="pageBreakPreview" zoomScale="60" zoomScaleNormal="60" workbookViewId="0">
      <pane ySplit="6" topLeftCell="A70" activePane="bottomLeft" state="frozen"/>
      <selection pane="bottomLeft" activeCell="V6" sqref="V6"/>
    </sheetView>
  </sheetViews>
  <sheetFormatPr defaultRowHeight="14.4"/>
  <cols>
    <col min="1" max="1" width="42.88671875" customWidth="1"/>
    <col min="2" max="2" width="17" customWidth="1"/>
    <col min="3" max="3" width="17.44140625" customWidth="1"/>
    <col min="4" max="4" width="24.109375" customWidth="1"/>
    <col min="5" max="6" width="15.5546875" customWidth="1"/>
    <col min="7" max="7" width="18.33203125" customWidth="1"/>
    <col min="8" max="8" width="19.33203125" customWidth="1"/>
    <col min="9" max="9" width="18.5546875" customWidth="1"/>
    <col min="10" max="10" width="13.44140625" customWidth="1"/>
    <col min="11" max="11" width="16.88671875" customWidth="1"/>
    <col min="12" max="12" width="18.44140625" customWidth="1"/>
    <col min="13" max="13" width="16.6640625" customWidth="1"/>
  </cols>
  <sheetData>
    <row r="1" spans="1:13" ht="19.8" customHeight="1">
      <c r="I1" s="43" t="s">
        <v>90</v>
      </c>
      <c r="J1" s="43"/>
      <c r="K1" s="43"/>
      <c r="L1" s="43"/>
      <c r="M1" s="43"/>
    </row>
    <row r="2" spans="1:13" ht="19.8" customHeight="1">
      <c r="I2" s="43" t="s">
        <v>38</v>
      </c>
      <c r="J2" s="43"/>
      <c r="K2" s="43"/>
      <c r="L2" s="43"/>
      <c r="M2" s="43"/>
    </row>
    <row r="3" spans="1:13" ht="19.8" customHeight="1">
      <c r="I3" s="43" t="s">
        <v>80</v>
      </c>
      <c r="J3" s="43"/>
      <c r="K3" s="43"/>
      <c r="L3" s="43"/>
      <c r="M3" s="43"/>
    </row>
    <row r="4" spans="1:13" ht="27.6" customHeight="1">
      <c r="A4" s="44" t="s">
        <v>79</v>
      </c>
      <c r="B4" s="44"/>
      <c r="C4" s="44"/>
      <c r="D4" s="44"/>
      <c r="E4" s="44"/>
      <c r="F4" s="44"/>
      <c r="G4" s="44"/>
      <c r="H4" s="44"/>
      <c r="I4" s="44"/>
      <c r="J4" s="44"/>
      <c r="K4" s="34"/>
      <c r="M4" s="35" t="s">
        <v>15</v>
      </c>
    </row>
    <row r="5" spans="1:13" ht="31.8" customHeight="1">
      <c r="A5" s="45"/>
      <c r="B5" s="46" t="s">
        <v>9</v>
      </c>
      <c r="C5" s="49" t="s">
        <v>14</v>
      </c>
      <c r="D5" s="50"/>
      <c r="E5" s="50"/>
      <c r="F5" s="50"/>
      <c r="G5" s="50"/>
      <c r="H5" s="51"/>
      <c r="I5" s="51"/>
      <c r="J5" s="47" t="s">
        <v>22</v>
      </c>
      <c r="K5" s="47"/>
      <c r="L5" s="47"/>
      <c r="M5" s="48"/>
    </row>
    <row r="6" spans="1:13" ht="239.4" customHeight="1">
      <c r="A6" s="45"/>
      <c r="B6" s="46"/>
      <c r="C6" s="32" t="s">
        <v>34</v>
      </c>
      <c r="D6" s="32" t="s">
        <v>29</v>
      </c>
      <c r="E6" s="32" t="s">
        <v>33</v>
      </c>
      <c r="F6" s="32" t="s">
        <v>27</v>
      </c>
      <c r="G6" s="32" t="s">
        <v>28</v>
      </c>
      <c r="H6" s="32" t="s">
        <v>30</v>
      </c>
      <c r="I6" s="32" t="s">
        <v>73</v>
      </c>
      <c r="J6" s="36" t="s">
        <v>43</v>
      </c>
      <c r="K6" s="36" t="s">
        <v>44</v>
      </c>
      <c r="L6" s="36" t="s">
        <v>46</v>
      </c>
      <c r="M6" s="36" t="s">
        <v>35</v>
      </c>
    </row>
    <row r="7" spans="1:13" ht="18">
      <c r="A7" s="15" t="s">
        <v>45</v>
      </c>
      <c r="B7" s="4">
        <f>SUM(B8:B20)</f>
        <v>47508889</v>
      </c>
      <c r="C7" s="4">
        <f>SUM(C8:C20)</f>
        <v>47493889</v>
      </c>
      <c r="D7" s="4"/>
      <c r="E7" s="4">
        <f t="shared" ref="E7:M7" si="0">SUM(E8:E19)</f>
        <v>0</v>
      </c>
      <c r="F7" s="4"/>
      <c r="G7" s="4"/>
      <c r="H7" s="4">
        <f t="shared" si="0"/>
        <v>0</v>
      </c>
      <c r="I7" s="4">
        <f t="shared" si="0"/>
        <v>0</v>
      </c>
      <c r="J7" s="4">
        <f t="shared" si="0"/>
        <v>15000</v>
      </c>
      <c r="K7" s="4"/>
      <c r="L7" s="4">
        <f t="shared" si="0"/>
        <v>0</v>
      </c>
      <c r="M7" s="4">
        <f t="shared" si="0"/>
        <v>0</v>
      </c>
    </row>
    <row r="8" spans="1:13" ht="18">
      <c r="A8" s="9" t="s">
        <v>2</v>
      </c>
      <c r="B8" s="7">
        <f t="shared" ref="B8:B20" si="1">SUM(C8:M8)</f>
        <v>28786742</v>
      </c>
      <c r="C8" s="7">
        <v>28771742</v>
      </c>
      <c r="D8" s="7"/>
      <c r="E8" s="7"/>
      <c r="F8" s="7"/>
      <c r="G8" s="7"/>
      <c r="H8" s="7"/>
      <c r="I8" s="7"/>
      <c r="J8" s="7">
        <v>15000</v>
      </c>
      <c r="K8" s="7"/>
      <c r="L8" s="7"/>
      <c r="M8" s="8"/>
    </row>
    <row r="9" spans="1:13" ht="18">
      <c r="A9" s="5" t="s">
        <v>31</v>
      </c>
      <c r="B9" s="7">
        <f t="shared" si="1"/>
        <v>9030297</v>
      </c>
      <c r="C9" s="8">
        <v>9030297</v>
      </c>
      <c r="D9" s="8"/>
      <c r="E9" s="8"/>
      <c r="F9" s="8"/>
      <c r="G9" s="8"/>
      <c r="H9" s="8"/>
      <c r="I9" s="8"/>
      <c r="J9" s="7"/>
      <c r="K9" s="7"/>
      <c r="L9" s="7"/>
      <c r="M9" s="8"/>
    </row>
    <row r="10" spans="1:13" ht="18">
      <c r="A10" s="5" t="s">
        <v>3</v>
      </c>
      <c r="B10" s="7">
        <f t="shared" si="1"/>
        <v>2738865</v>
      </c>
      <c r="C10" s="8">
        <v>2738865</v>
      </c>
      <c r="D10" s="8"/>
      <c r="E10" s="8"/>
      <c r="F10" s="8"/>
      <c r="G10" s="8"/>
      <c r="H10" s="8"/>
      <c r="I10" s="8"/>
      <c r="J10" s="7"/>
      <c r="K10" s="7"/>
      <c r="L10" s="7"/>
      <c r="M10" s="8"/>
    </row>
    <row r="11" spans="1:13" ht="18">
      <c r="A11" s="5" t="s">
        <v>4</v>
      </c>
      <c r="B11" s="7">
        <f t="shared" si="1"/>
        <v>2853650</v>
      </c>
      <c r="C11" s="8">
        <v>2853650</v>
      </c>
      <c r="D11" s="8"/>
      <c r="E11" s="8"/>
      <c r="F11" s="8"/>
      <c r="G11" s="8"/>
      <c r="H11" s="8"/>
      <c r="I11" s="8"/>
      <c r="J11" s="7"/>
      <c r="K11" s="7"/>
      <c r="L11" s="7"/>
      <c r="M11" s="8"/>
    </row>
    <row r="12" spans="1:13" ht="18">
      <c r="A12" s="5" t="s">
        <v>39</v>
      </c>
      <c r="B12" s="7">
        <f t="shared" si="1"/>
        <v>2200914</v>
      </c>
      <c r="C12" s="8">
        <v>2200914</v>
      </c>
      <c r="D12" s="8"/>
      <c r="E12" s="8"/>
      <c r="F12" s="8"/>
      <c r="G12" s="8"/>
      <c r="H12" s="8"/>
      <c r="I12" s="8"/>
      <c r="J12" s="7"/>
      <c r="K12" s="7"/>
      <c r="L12" s="7"/>
      <c r="M12" s="8"/>
    </row>
    <row r="13" spans="1:13" ht="18">
      <c r="A13" s="5" t="s">
        <v>5</v>
      </c>
      <c r="B13" s="7">
        <f t="shared" si="1"/>
        <v>523922</v>
      </c>
      <c r="C13" s="8">
        <v>523922</v>
      </c>
      <c r="D13" s="8"/>
      <c r="E13" s="8"/>
      <c r="F13" s="8"/>
      <c r="G13" s="8"/>
      <c r="H13" s="8"/>
      <c r="I13" s="8"/>
      <c r="J13" s="7"/>
      <c r="K13" s="7"/>
      <c r="L13" s="7"/>
      <c r="M13" s="8"/>
    </row>
    <row r="14" spans="1:13" ht="18">
      <c r="A14" s="5" t="s">
        <v>6</v>
      </c>
      <c r="B14" s="7">
        <f t="shared" si="1"/>
        <v>525414</v>
      </c>
      <c r="C14" s="8">
        <v>525414</v>
      </c>
      <c r="D14" s="8"/>
      <c r="E14" s="8"/>
      <c r="F14" s="8"/>
      <c r="G14" s="8"/>
      <c r="H14" s="8"/>
      <c r="I14" s="8"/>
      <c r="J14" s="7"/>
      <c r="K14" s="7"/>
      <c r="L14" s="7"/>
      <c r="M14" s="8"/>
    </row>
    <row r="15" spans="1:13" ht="36" customHeight="1">
      <c r="A15" s="18" t="s">
        <v>49</v>
      </c>
      <c r="B15" s="7">
        <f t="shared" si="1"/>
        <v>59500</v>
      </c>
      <c r="C15" s="8">
        <v>59500</v>
      </c>
      <c r="D15" s="8"/>
      <c r="E15" s="8"/>
      <c r="F15" s="8"/>
      <c r="G15" s="8"/>
      <c r="H15" s="8"/>
      <c r="I15" s="8"/>
      <c r="J15" s="7"/>
      <c r="K15" s="7"/>
      <c r="L15" s="7"/>
      <c r="M15" s="8"/>
    </row>
    <row r="16" spans="1:13" ht="38.4" customHeight="1">
      <c r="A16" s="24" t="s">
        <v>32</v>
      </c>
      <c r="B16" s="7">
        <f t="shared" si="1"/>
        <v>100000</v>
      </c>
      <c r="C16" s="8">
        <v>100000</v>
      </c>
      <c r="D16" s="8"/>
      <c r="E16" s="8"/>
      <c r="F16" s="8"/>
      <c r="G16" s="8"/>
      <c r="H16" s="8"/>
      <c r="I16" s="8"/>
      <c r="J16" s="7"/>
      <c r="K16" s="7"/>
      <c r="L16" s="7"/>
      <c r="M16" s="8"/>
    </row>
    <row r="17" spans="1:13" ht="38.4" customHeight="1">
      <c r="A17" s="24" t="s">
        <v>50</v>
      </c>
      <c r="B17" s="7">
        <f t="shared" si="1"/>
        <v>130000</v>
      </c>
      <c r="C17" s="8">
        <v>130000</v>
      </c>
      <c r="D17" s="8"/>
      <c r="E17" s="8"/>
      <c r="F17" s="8"/>
      <c r="G17" s="8"/>
      <c r="H17" s="8"/>
      <c r="I17" s="8"/>
      <c r="J17" s="7"/>
      <c r="K17" s="7"/>
      <c r="L17" s="7"/>
      <c r="M17" s="8"/>
    </row>
    <row r="18" spans="1:13" ht="54.6" customHeight="1">
      <c r="A18" s="24" t="s">
        <v>51</v>
      </c>
      <c r="B18" s="7">
        <f t="shared" si="1"/>
        <v>50000</v>
      </c>
      <c r="C18" s="8">
        <v>50000</v>
      </c>
      <c r="D18" s="8"/>
      <c r="E18" s="8"/>
      <c r="F18" s="8"/>
      <c r="G18" s="8"/>
      <c r="H18" s="8"/>
      <c r="I18" s="8"/>
      <c r="J18" s="7"/>
      <c r="K18" s="7"/>
      <c r="L18" s="7"/>
      <c r="M18" s="8"/>
    </row>
    <row r="19" spans="1:13" ht="39" customHeight="1">
      <c r="A19" s="24" t="s">
        <v>24</v>
      </c>
      <c r="B19" s="7">
        <f t="shared" si="1"/>
        <v>120000</v>
      </c>
      <c r="C19" s="8">
        <v>120000</v>
      </c>
      <c r="D19" s="8"/>
      <c r="E19" s="8"/>
      <c r="F19" s="8"/>
      <c r="G19" s="8"/>
      <c r="H19" s="8"/>
      <c r="I19" s="8"/>
      <c r="J19" s="7"/>
      <c r="K19" s="7"/>
      <c r="L19" s="7"/>
      <c r="M19" s="8"/>
    </row>
    <row r="20" spans="1:13" ht="22.8" customHeight="1">
      <c r="A20" s="24" t="s">
        <v>52</v>
      </c>
      <c r="B20" s="7">
        <f t="shared" si="1"/>
        <v>389585</v>
      </c>
      <c r="C20" s="8">
        <v>389585</v>
      </c>
      <c r="D20" s="8"/>
      <c r="E20" s="8"/>
      <c r="F20" s="8"/>
      <c r="G20" s="8"/>
      <c r="H20" s="8"/>
      <c r="I20" s="8"/>
      <c r="J20" s="7"/>
      <c r="K20" s="7"/>
      <c r="L20" s="7"/>
      <c r="M20" s="8"/>
    </row>
    <row r="21" spans="1:13" ht="22.5" customHeight="1">
      <c r="A21" s="15" t="s">
        <v>81</v>
      </c>
      <c r="B21" s="4">
        <f t="shared" ref="B21:M21" si="2">SUM(B22:B31)</f>
        <v>246199151</v>
      </c>
      <c r="C21" s="4">
        <f t="shared" si="2"/>
        <v>121234769</v>
      </c>
      <c r="D21" s="4">
        <f t="shared" si="2"/>
        <v>1164800</v>
      </c>
      <c r="E21" s="4">
        <f t="shared" si="2"/>
        <v>116385500</v>
      </c>
      <c r="F21" s="4">
        <f t="shared" si="2"/>
        <v>2998000</v>
      </c>
      <c r="G21" s="4">
        <f t="shared" si="2"/>
        <v>707680</v>
      </c>
      <c r="H21" s="4">
        <f t="shared" si="2"/>
        <v>0</v>
      </c>
      <c r="I21" s="4">
        <f t="shared" si="2"/>
        <v>178597</v>
      </c>
      <c r="J21" s="4">
        <f t="shared" si="2"/>
        <v>324200</v>
      </c>
      <c r="K21" s="4">
        <f t="shared" si="2"/>
        <v>359110</v>
      </c>
      <c r="L21" s="4">
        <f t="shared" si="2"/>
        <v>0</v>
      </c>
      <c r="M21" s="4">
        <f t="shared" si="2"/>
        <v>2846495</v>
      </c>
    </row>
    <row r="22" spans="1:13" ht="18">
      <c r="A22" s="5" t="s">
        <v>17</v>
      </c>
      <c r="B22" s="7">
        <f t="shared" ref="B22:B31" si="3">SUM(C22:M22)</f>
        <v>55420616</v>
      </c>
      <c r="C22" s="8">
        <v>53534068</v>
      </c>
      <c r="D22" s="8"/>
      <c r="E22" s="8"/>
      <c r="F22" s="8"/>
      <c r="G22" s="8">
        <v>265380</v>
      </c>
      <c r="H22" s="8"/>
      <c r="I22" s="8"/>
      <c r="J22" s="7"/>
      <c r="K22" s="7">
        <v>134673</v>
      </c>
      <c r="L22" s="7"/>
      <c r="M22" s="10">
        <v>1486495</v>
      </c>
    </row>
    <row r="23" spans="1:13" ht="18">
      <c r="A23" s="5" t="s">
        <v>18</v>
      </c>
      <c r="B23" s="7">
        <f t="shared" si="3"/>
        <v>160902367</v>
      </c>
      <c r="C23" s="8">
        <v>41261130</v>
      </c>
      <c r="D23" s="8">
        <v>1164800</v>
      </c>
      <c r="E23" s="8">
        <v>116385500</v>
      </c>
      <c r="F23" s="8"/>
      <c r="G23" s="8">
        <v>442300</v>
      </c>
      <c r="H23" s="8"/>
      <c r="I23" s="8"/>
      <c r="J23" s="7">
        <v>324200</v>
      </c>
      <c r="K23" s="7">
        <v>224437</v>
      </c>
      <c r="L23" s="7"/>
      <c r="M23" s="8">
        <v>1100000</v>
      </c>
    </row>
    <row r="24" spans="1:13" ht="18">
      <c r="A24" s="5" t="s">
        <v>7</v>
      </c>
      <c r="B24" s="7">
        <f t="shared" si="3"/>
        <v>4471950</v>
      </c>
      <c r="C24" s="8">
        <v>4471950</v>
      </c>
      <c r="D24" s="8"/>
      <c r="E24" s="8"/>
      <c r="F24" s="8"/>
      <c r="G24" s="8"/>
      <c r="H24" s="8"/>
      <c r="I24" s="8"/>
      <c r="J24" s="7"/>
      <c r="K24" s="7"/>
      <c r="L24" s="7"/>
      <c r="M24" s="8"/>
    </row>
    <row r="25" spans="1:13" ht="18">
      <c r="A25" s="5" t="s">
        <v>53</v>
      </c>
      <c r="B25" s="7">
        <f t="shared" si="3"/>
        <v>1300741</v>
      </c>
      <c r="C25" s="8">
        <v>1131525</v>
      </c>
      <c r="D25" s="8"/>
      <c r="E25" s="8"/>
      <c r="F25" s="8"/>
      <c r="G25" s="8"/>
      <c r="H25" s="8"/>
      <c r="I25" s="8">
        <v>169216</v>
      </c>
      <c r="J25" s="7"/>
      <c r="K25" s="7"/>
      <c r="L25" s="7"/>
      <c r="M25" s="8"/>
    </row>
    <row r="26" spans="1:13" ht="38.4" customHeight="1">
      <c r="A26" s="18" t="s">
        <v>8</v>
      </c>
      <c r="B26" s="7">
        <f t="shared" si="3"/>
        <v>8437731</v>
      </c>
      <c r="C26" s="8">
        <v>8437731</v>
      </c>
      <c r="D26" s="8"/>
      <c r="E26" s="8"/>
      <c r="F26" s="8"/>
      <c r="G26" s="8"/>
      <c r="H26" s="8"/>
      <c r="I26" s="8"/>
      <c r="J26" s="7"/>
      <c r="K26" s="7"/>
      <c r="L26" s="7"/>
      <c r="M26" s="8"/>
    </row>
    <row r="27" spans="1:13" ht="24.6" customHeight="1">
      <c r="A27" s="18" t="s">
        <v>36</v>
      </c>
      <c r="B27" s="7">
        <f t="shared" si="3"/>
        <v>3464404</v>
      </c>
      <c r="C27" s="8">
        <v>457023</v>
      </c>
      <c r="D27" s="8"/>
      <c r="E27" s="8"/>
      <c r="F27" s="8">
        <v>2998000</v>
      </c>
      <c r="G27" s="8"/>
      <c r="H27" s="8"/>
      <c r="I27" s="8">
        <v>9381</v>
      </c>
      <c r="J27" s="7"/>
      <c r="K27" s="7"/>
      <c r="L27" s="7"/>
      <c r="M27" s="8"/>
    </row>
    <row r="28" spans="1:13" ht="36">
      <c r="A28" s="20" t="s">
        <v>20</v>
      </c>
      <c r="B28" s="7">
        <f t="shared" si="3"/>
        <v>23530</v>
      </c>
      <c r="C28" s="8">
        <v>23530</v>
      </c>
      <c r="D28" s="8"/>
      <c r="E28" s="8"/>
      <c r="F28" s="8"/>
      <c r="G28" s="8"/>
      <c r="H28" s="8"/>
      <c r="I28" s="8"/>
      <c r="J28" s="7"/>
      <c r="K28" s="7"/>
      <c r="L28" s="7"/>
      <c r="M28" s="8"/>
    </row>
    <row r="29" spans="1:13" ht="54" customHeight="1">
      <c r="A29" s="20" t="s">
        <v>54</v>
      </c>
      <c r="B29" s="7">
        <f t="shared" si="3"/>
        <v>53000</v>
      </c>
      <c r="C29" s="8">
        <v>53000</v>
      </c>
      <c r="D29" s="8"/>
      <c r="E29" s="8"/>
      <c r="F29" s="8"/>
      <c r="G29" s="8"/>
      <c r="H29" s="8"/>
      <c r="I29" s="8"/>
      <c r="J29" s="7"/>
      <c r="K29" s="7"/>
      <c r="L29" s="7"/>
      <c r="M29" s="8"/>
    </row>
    <row r="30" spans="1:13" ht="18">
      <c r="A30" s="5" t="s">
        <v>19</v>
      </c>
      <c r="B30" s="7">
        <f t="shared" si="3"/>
        <v>12107812</v>
      </c>
      <c r="C30" s="8">
        <v>11847812</v>
      </c>
      <c r="D30" s="8"/>
      <c r="E30" s="8"/>
      <c r="F30" s="8"/>
      <c r="G30" s="8"/>
      <c r="H30" s="8"/>
      <c r="I30" s="8"/>
      <c r="J30" s="7"/>
      <c r="K30" s="7"/>
      <c r="L30" s="7"/>
      <c r="M30" s="8">
        <v>260000</v>
      </c>
    </row>
    <row r="31" spans="1:13" ht="36">
      <c r="A31" s="18" t="s">
        <v>55</v>
      </c>
      <c r="B31" s="7">
        <f t="shared" si="3"/>
        <v>17000</v>
      </c>
      <c r="C31" s="8">
        <v>17000</v>
      </c>
      <c r="D31" s="8"/>
      <c r="E31" s="8"/>
      <c r="F31" s="8"/>
      <c r="G31" s="8"/>
      <c r="H31" s="8"/>
      <c r="I31" s="8"/>
      <c r="J31" s="7"/>
      <c r="K31" s="7"/>
      <c r="L31" s="7"/>
      <c r="M31" s="8"/>
    </row>
    <row r="32" spans="1:13" ht="19.8" customHeight="1">
      <c r="A32" s="15" t="s">
        <v>82</v>
      </c>
      <c r="B32" s="4">
        <f t="shared" ref="B32:K32" si="4">SUM(B33:B41)</f>
        <v>13083488</v>
      </c>
      <c r="C32" s="4">
        <f t="shared" si="4"/>
        <v>8766588</v>
      </c>
      <c r="D32" s="4">
        <f t="shared" si="4"/>
        <v>195900</v>
      </c>
      <c r="E32" s="4">
        <f t="shared" si="4"/>
        <v>0</v>
      </c>
      <c r="F32" s="4">
        <f t="shared" si="4"/>
        <v>0</v>
      </c>
      <c r="G32" s="4">
        <f t="shared" si="4"/>
        <v>0</v>
      </c>
      <c r="H32" s="4">
        <f t="shared" si="4"/>
        <v>721000</v>
      </c>
      <c r="I32" s="4">
        <f t="shared" si="4"/>
        <v>400000</v>
      </c>
      <c r="J32" s="4">
        <f t="shared" si="4"/>
        <v>3000000</v>
      </c>
      <c r="K32" s="4">
        <f t="shared" si="4"/>
        <v>0</v>
      </c>
      <c r="L32" s="4">
        <f>SUM(L33:L41)</f>
        <v>0</v>
      </c>
      <c r="M32" s="4">
        <f>SUM(M33:M41)</f>
        <v>0</v>
      </c>
    </row>
    <row r="33" spans="1:13" ht="21.75" customHeight="1">
      <c r="A33" s="24" t="s">
        <v>40</v>
      </c>
      <c r="B33" s="7">
        <f t="shared" ref="B33:B41" si="5">SUM(C33:M33)</f>
        <v>5591123</v>
      </c>
      <c r="C33" s="8">
        <v>4995223</v>
      </c>
      <c r="D33" s="8">
        <v>195900</v>
      </c>
      <c r="E33" s="8"/>
      <c r="F33" s="8"/>
      <c r="G33" s="8"/>
      <c r="H33" s="12"/>
      <c r="I33" s="8">
        <v>400000</v>
      </c>
      <c r="J33" s="7"/>
      <c r="K33" s="7"/>
      <c r="L33" s="7"/>
      <c r="M33" s="13"/>
    </row>
    <row r="34" spans="1:13" ht="28.2" customHeight="1">
      <c r="A34" s="24" t="s">
        <v>41</v>
      </c>
      <c r="B34" s="7">
        <f t="shared" si="5"/>
        <v>754385</v>
      </c>
      <c r="C34" s="8">
        <v>754385</v>
      </c>
      <c r="D34" s="8"/>
      <c r="E34" s="8"/>
      <c r="F34" s="8"/>
      <c r="G34" s="8"/>
      <c r="H34" s="12"/>
      <c r="I34" s="8"/>
      <c r="J34" s="7"/>
      <c r="K34" s="7"/>
      <c r="L34" s="9"/>
      <c r="M34" s="10"/>
    </row>
    <row r="35" spans="1:13" ht="54.6" customHeight="1">
      <c r="A35" s="18" t="s">
        <v>23</v>
      </c>
      <c r="B35" s="7">
        <f t="shared" si="5"/>
        <v>721000</v>
      </c>
      <c r="C35" s="8"/>
      <c r="D35" s="8"/>
      <c r="E35" s="8"/>
      <c r="F35" s="8"/>
      <c r="G35" s="8"/>
      <c r="H35" s="12">
        <v>721000</v>
      </c>
      <c r="I35" s="8"/>
      <c r="J35" s="9"/>
      <c r="K35" s="9"/>
      <c r="L35" s="9"/>
      <c r="M35" s="10"/>
    </row>
    <row r="36" spans="1:13" ht="54" customHeight="1">
      <c r="A36" s="18" t="s">
        <v>56</v>
      </c>
      <c r="B36" s="7">
        <f t="shared" si="5"/>
        <v>120000</v>
      </c>
      <c r="C36" s="8">
        <v>120000</v>
      </c>
      <c r="D36" s="8"/>
      <c r="E36" s="8"/>
      <c r="F36" s="8"/>
      <c r="G36" s="8"/>
      <c r="H36" s="12"/>
      <c r="I36" s="8"/>
      <c r="J36" s="9"/>
      <c r="K36" s="9"/>
      <c r="L36" s="9"/>
      <c r="M36" s="10"/>
    </row>
    <row r="37" spans="1:13" ht="43.2" customHeight="1">
      <c r="A37" s="18" t="s">
        <v>57</v>
      </c>
      <c r="B37" s="7">
        <f t="shared" si="5"/>
        <v>480000</v>
      </c>
      <c r="C37" s="8">
        <v>480000</v>
      </c>
      <c r="D37" s="8"/>
      <c r="E37" s="8"/>
      <c r="F37" s="8"/>
      <c r="G37" s="8"/>
      <c r="H37" s="12"/>
      <c r="I37" s="8"/>
      <c r="J37" s="9"/>
      <c r="K37" s="9"/>
      <c r="L37" s="9"/>
      <c r="M37" s="10"/>
    </row>
    <row r="38" spans="1:13" ht="42" customHeight="1">
      <c r="A38" s="18" t="s">
        <v>58</v>
      </c>
      <c r="B38" s="7">
        <f t="shared" si="5"/>
        <v>5113580</v>
      </c>
      <c r="C38" s="8">
        <v>2113580</v>
      </c>
      <c r="D38" s="8"/>
      <c r="E38" s="8"/>
      <c r="F38" s="8"/>
      <c r="G38" s="8"/>
      <c r="H38" s="12"/>
      <c r="I38" s="8"/>
      <c r="J38" s="7">
        <v>3000000</v>
      </c>
      <c r="K38" s="9"/>
      <c r="L38" s="9"/>
      <c r="M38" s="10"/>
    </row>
    <row r="39" spans="1:13" ht="46.2" customHeight="1">
      <c r="A39" s="24" t="s">
        <v>59</v>
      </c>
      <c r="B39" s="7">
        <f t="shared" si="5"/>
        <v>154000</v>
      </c>
      <c r="C39" s="8">
        <v>154000</v>
      </c>
      <c r="D39" s="8"/>
      <c r="E39" s="8"/>
      <c r="F39" s="8"/>
      <c r="G39" s="8"/>
      <c r="H39" s="12"/>
      <c r="I39" s="8"/>
      <c r="J39" s="9"/>
      <c r="K39" s="9"/>
      <c r="L39" s="9"/>
      <c r="M39" s="10"/>
    </row>
    <row r="40" spans="1:13" ht="55.8" customHeight="1">
      <c r="A40" s="24" t="s">
        <v>61</v>
      </c>
      <c r="B40" s="7">
        <f t="shared" si="5"/>
        <v>120000</v>
      </c>
      <c r="C40" s="8">
        <v>120000</v>
      </c>
      <c r="D40" s="8"/>
      <c r="E40" s="8"/>
      <c r="F40" s="8"/>
      <c r="G40" s="8"/>
      <c r="H40" s="12"/>
      <c r="I40" s="8"/>
      <c r="J40" s="9"/>
      <c r="K40" s="9"/>
      <c r="L40" s="9"/>
      <c r="M40" s="10"/>
    </row>
    <row r="41" spans="1:13" ht="58.2" customHeight="1">
      <c r="A41" s="18" t="s">
        <v>60</v>
      </c>
      <c r="B41" s="7">
        <f t="shared" si="5"/>
        <v>29400</v>
      </c>
      <c r="C41" s="8">
        <v>29400</v>
      </c>
      <c r="D41" s="8"/>
      <c r="E41" s="8"/>
      <c r="F41" s="8"/>
      <c r="G41" s="8"/>
      <c r="H41" s="12"/>
      <c r="I41" s="8"/>
      <c r="J41" s="9"/>
      <c r="K41" s="9"/>
      <c r="L41" s="9"/>
      <c r="M41" s="10"/>
    </row>
    <row r="42" spans="1:13" ht="18.600000000000001" customHeight="1">
      <c r="A42" s="15" t="s">
        <v>83</v>
      </c>
      <c r="B42" s="31">
        <f>SUM(B43:B54)</f>
        <v>14940664</v>
      </c>
      <c r="C42" s="31">
        <f>SUM(C43:C54)</f>
        <v>14550964</v>
      </c>
      <c r="D42" s="31"/>
      <c r="E42" s="31">
        <f>SUM(E43:E54)</f>
        <v>0</v>
      </c>
      <c r="F42" s="31"/>
      <c r="G42" s="31"/>
      <c r="H42" s="11">
        <f>SUM(H43:H54)</f>
        <v>0</v>
      </c>
      <c r="I42" s="11">
        <f>SUM(I43:I54)</f>
        <v>189700</v>
      </c>
      <c r="J42" s="11">
        <f>SUM(J43:J54)</f>
        <v>0</v>
      </c>
      <c r="K42" s="11">
        <f t="shared" ref="K42" si="6">SUM(K43:K54)</f>
        <v>0</v>
      </c>
      <c r="L42" s="11">
        <f>SUM(L43:L54)</f>
        <v>0</v>
      </c>
      <c r="M42" s="11">
        <f>SUM(M43:M54)</f>
        <v>200000</v>
      </c>
    </row>
    <row r="43" spans="1:13" ht="40.799999999999997" customHeight="1">
      <c r="A43" s="18" t="s">
        <v>10</v>
      </c>
      <c r="B43" s="7">
        <f t="shared" ref="B43:B54" si="7">SUM(C43:M43)</f>
        <v>3334313</v>
      </c>
      <c r="C43" s="21">
        <v>3334313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3" ht="24.75" customHeight="1">
      <c r="A44" s="20" t="s">
        <v>11</v>
      </c>
      <c r="B44" s="7">
        <f t="shared" si="7"/>
        <v>7385406</v>
      </c>
      <c r="C44" s="21">
        <v>7185406</v>
      </c>
      <c r="D44" s="21"/>
      <c r="E44" s="21"/>
      <c r="F44" s="21"/>
      <c r="G44" s="21"/>
      <c r="H44" s="21"/>
      <c r="I44" s="21"/>
      <c r="J44" s="21"/>
      <c r="K44" s="21"/>
      <c r="L44" s="21"/>
      <c r="M44" s="21">
        <v>200000</v>
      </c>
    </row>
    <row r="45" spans="1:13" ht="43.2" customHeight="1">
      <c r="A45" s="33" t="s">
        <v>62</v>
      </c>
      <c r="B45" s="7">
        <f t="shared" si="7"/>
        <v>52100</v>
      </c>
      <c r="C45" s="21">
        <v>52100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13" ht="61.2" customHeight="1">
      <c r="A46" s="33" t="s">
        <v>63</v>
      </c>
      <c r="B46" s="7">
        <f t="shared" si="7"/>
        <v>120000</v>
      </c>
      <c r="C46" s="21">
        <v>120000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</row>
    <row r="47" spans="1:13" ht="40.200000000000003" customHeight="1">
      <c r="A47" s="33" t="s">
        <v>64</v>
      </c>
      <c r="B47" s="7">
        <f t="shared" si="7"/>
        <v>50000</v>
      </c>
      <c r="C47" s="21">
        <v>50000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pans="1:13" ht="39" customHeight="1">
      <c r="A48" s="24" t="s">
        <v>65</v>
      </c>
      <c r="B48" s="7">
        <f t="shared" si="7"/>
        <v>1500000</v>
      </c>
      <c r="C48" s="21">
        <v>1500000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</row>
    <row r="49" spans="1:13" ht="61.2" customHeight="1">
      <c r="A49" s="24" t="s">
        <v>66</v>
      </c>
      <c r="B49" s="7">
        <f t="shared" si="7"/>
        <v>1000000</v>
      </c>
      <c r="C49" s="21">
        <v>1000000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</row>
    <row r="50" spans="1:13" ht="61.2" customHeight="1">
      <c r="A50" s="24" t="s">
        <v>74</v>
      </c>
      <c r="B50" s="7">
        <f t="shared" si="7"/>
        <v>189700</v>
      </c>
      <c r="C50" s="21"/>
      <c r="D50" s="21"/>
      <c r="E50" s="21"/>
      <c r="F50" s="21"/>
      <c r="G50" s="21"/>
      <c r="H50" s="21"/>
      <c r="I50" s="21">
        <v>189700</v>
      </c>
      <c r="J50" s="21"/>
      <c r="K50" s="21"/>
      <c r="L50" s="21"/>
      <c r="M50" s="21"/>
    </row>
    <row r="51" spans="1:13" ht="27" customHeight="1">
      <c r="A51" s="33" t="s">
        <v>67</v>
      </c>
      <c r="B51" s="7">
        <f t="shared" si="7"/>
        <v>62000</v>
      </c>
      <c r="C51" s="21">
        <v>62000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3" ht="40.799999999999997" customHeight="1">
      <c r="A52" s="24" t="s">
        <v>68</v>
      </c>
      <c r="B52" s="7">
        <f t="shared" si="7"/>
        <v>90000</v>
      </c>
      <c r="C52" s="21">
        <v>90000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</row>
    <row r="53" spans="1:13" ht="55.8" customHeight="1">
      <c r="A53" s="18" t="s">
        <v>69</v>
      </c>
      <c r="B53" s="7">
        <f t="shared" si="7"/>
        <v>912145</v>
      </c>
      <c r="C53" s="21">
        <v>912145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pans="1:13" ht="58.2" customHeight="1">
      <c r="A54" s="18" t="s">
        <v>70</v>
      </c>
      <c r="B54" s="7">
        <f t="shared" si="7"/>
        <v>245000</v>
      </c>
      <c r="C54" s="21">
        <v>245000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</row>
    <row r="55" spans="1:13" ht="25.5" customHeight="1">
      <c r="A55" s="17" t="s">
        <v>84</v>
      </c>
      <c r="B55" s="11">
        <f t="shared" ref="B55:J55" si="8">SUM(B56:B60)</f>
        <v>12552871</v>
      </c>
      <c r="C55" s="11">
        <f t="shared" si="8"/>
        <v>12523871</v>
      </c>
      <c r="D55" s="11">
        <f t="shared" si="8"/>
        <v>0</v>
      </c>
      <c r="E55" s="11">
        <f t="shared" si="8"/>
        <v>0</v>
      </c>
      <c r="F55" s="11">
        <f t="shared" si="8"/>
        <v>0</v>
      </c>
      <c r="G55" s="11">
        <f t="shared" si="8"/>
        <v>0</v>
      </c>
      <c r="H55" s="11">
        <f t="shared" si="8"/>
        <v>0</v>
      </c>
      <c r="I55" s="11">
        <f t="shared" si="8"/>
        <v>0</v>
      </c>
      <c r="J55" s="11">
        <f t="shared" si="8"/>
        <v>29000</v>
      </c>
      <c r="K55" s="11">
        <f t="shared" ref="K55" si="9">SUM(K56:K60)</f>
        <v>0</v>
      </c>
      <c r="L55" s="11">
        <f>SUM(L56:L60)</f>
        <v>0</v>
      </c>
      <c r="M55" s="11">
        <f>SUM(M56:M60)</f>
        <v>0</v>
      </c>
    </row>
    <row r="56" spans="1:13" ht="24.6" customHeight="1">
      <c r="A56" s="5" t="s">
        <v>0</v>
      </c>
      <c r="B56" s="7">
        <f>SUM(C56:M56)</f>
        <v>4325369</v>
      </c>
      <c r="C56" s="21">
        <v>4305369</v>
      </c>
      <c r="D56" s="21"/>
      <c r="E56" s="19"/>
      <c r="F56" s="19"/>
      <c r="G56" s="19"/>
      <c r="H56" s="19"/>
      <c r="I56" s="19"/>
      <c r="J56" s="21">
        <v>20000</v>
      </c>
      <c r="K56" s="21"/>
      <c r="L56" s="19"/>
      <c r="M56" s="19"/>
    </row>
    <row r="57" spans="1:13" ht="24" customHeight="1">
      <c r="A57" s="5" t="s">
        <v>16</v>
      </c>
      <c r="B57" s="7">
        <f>SUM(C57:M57)</f>
        <v>374498</v>
      </c>
      <c r="C57" s="21">
        <v>374498</v>
      </c>
      <c r="D57" s="21"/>
      <c r="E57" s="19"/>
      <c r="F57" s="19"/>
      <c r="G57" s="19"/>
      <c r="H57" s="19"/>
      <c r="I57" s="19"/>
      <c r="J57" s="21"/>
      <c r="K57" s="21"/>
      <c r="L57" s="19"/>
      <c r="M57" s="19"/>
    </row>
    <row r="58" spans="1:13" ht="22.5" customHeight="1">
      <c r="A58" s="5" t="s">
        <v>21</v>
      </c>
      <c r="B58" s="7">
        <f>SUM(C58:M58)</f>
        <v>6981706</v>
      </c>
      <c r="C58" s="21">
        <v>6972706</v>
      </c>
      <c r="D58" s="21"/>
      <c r="E58" s="19"/>
      <c r="F58" s="19"/>
      <c r="G58" s="19"/>
      <c r="H58" s="19"/>
      <c r="I58" s="19"/>
      <c r="J58" s="21">
        <v>9000</v>
      </c>
      <c r="K58" s="21"/>
      <c r="L58" s="19"/>
      <c r="M58" s="19"/>
    </row>
    <row r="59" spans="1:13" ht="37.200000000000003" customHeight="1">
      <c r="A59" s="18" t="s">
        <v>12</v>
      </c>
      <c r="B59" s="7">
        <f>SUM(C59:M59)</f>
        <v>621298</v>
      </c>
      <c r="C59" s="21">
        <v>621298</v>
      </c>
      <c r="D59" s="21"/>
      <c r="E59" s="19"/>
      <c r="F59" s="19"/>
      <c r="G59" s="19"/>
      <c r="H59" s="19"/>
      <c r="I59" s="19"/>
      <c r="J59" s="21"/>
      <c r="K59" s="19"/>
      <c r="L59" s="19"/>
      <c r="M59" s="19"/>
    </row>
    <row r="60" spans="1:13" ht="30.6" customHeight="1">
      <c r="A60" s="18" t="s">
        <v>71</v>
      </c>
      <c r="B60" s="7">
        <f>SUM(C60:M60)</f>
        <v>250000</v>
      </c>
      <c r="C60" s="21">
        <v>250000</v>
      </c>
      <c r="D60" s="21"/>
      <c r="E60" s="19"/>
      <c r="F60" s="19"/>
      <c r="G60" s="19"/>
      <c r="H60" s="19"/>
      <c r="I60" s="19"/>
      <c r="J60" s="19"/>
      <c r="K60" s="19"/>
      <c r="L60" s="19"/>
      <c r="M60" s="19"/>
    </row>
    <row r="61" spans="1:13" ht="23.4" customHeight="1">
      <c r="A61" s="11" t="s">
        <v>85</v>
      </c>
      <c r="B61" s="11">
        <f>SUM(B62:B63)</f>
        <v>5286064</v>
      </c>
      <c r="C61" s="11">
        <f t="shared" ref="C61:M61" si="10">SUM(C62:C63)</f>
        <v>5286064</v>
      </c>
      <c r="D61" s="11"/>
      <c r="E61" s="11">
        <f t="shared" si="10"/>
        <v>0</v>
      </c>
      <c r="F61" s="11"/>
      <c r="G61" s="11"/>
      <c r="H61" s="11"/>
      <c r="I61" s="11">
        <f t="shared" si="10"/>
        <v>0</v>
      </c>
      <c r="J61" s="11">
        <f t="shared" si="10"/>
        <v>0</v>
      </c>
      <c r="K61" s="11"/>
      <c r="L61" s="11">
        <f t="shared" si="10"/>
        <v>0</v>
      </c>
      <c r="M61" s="11">
        <f t="shared" si="10"/>
        <v>0</v>
      </c>
    </row>
    <row r="62" spans="1:13" ht="22.95" customHeight="1">
      <c r="A62" s="5" t="s">
        <v>13</v>
      </c>
      <c r="B62" s="7">
        <f t="shared" ref="B62:B63" si="11">SUM(C62:M62)</f>
        <v>4966064</v>
      </c>
      <c r="C62" s="21">
        <v>4966064</v>
      </c>
      <c r="D62" s="21"/>
      <c r="E62" s="19"/>
      <c r="F62" s="19"/>
      <c r="G62" s="19"/>
      <c r="H62" s="19"/>
      <c r="I62" s="19"/>
      <c r="J62" s="21"/>
      <c r="K62" s="21"/>
      <c r="L62" s="19"/>
      <c r="M62" s="19"/>
    </row>
    <row r="63" spans="1:13" ht="36.6" customHeight="1">
      <c r="A63" s="18" t="s">
        <v>72</v>
      </c>
      <c r="B63" s="7">
        <f t="shared" si="11"/>
        <v>320000</v>
      </c>
      <c r="C63" s="21">
        <v>320000</v>
      </c>
      <c r="D63" s="21"/>
      <c r="E63" s="19"/>
      <c r="F63" s="19"/>
      <c r="G63" s="19"/>
      <c r="H63" s="19"/>
      <c r="I63" s="19"/>
      <c r="J63" s="19"/>
      <c r="K63" s="19"/>
      <c r="L63" s="19"/>
      <c r="M63" s="19"/>
    </row>
    <row r="64" spans="1:13" ht="35.4" customHeight="1">
      <c r="A64" s="16" t="s">
        <v>86</v>
      </c>
      <c r="B64" s="11">
        <f t="shared" ref="B64:M64" si="12">SUM(B65:B65)</f>
        <v>18079500</v>
      </c>
      <c r="C64" s="11">
        <f t="shared" si="12"/>
        <v>16517500</v>
      </c>
      <c r="D64" s="11">
        <f t="shared" si="12"/>
        <v>0</v>
      </c>
      <c r="E64" s="11">
        <f t="shared" si="12"/>
        <v>0</v>
      </c>
      <c r="F64" s="11">
        <f t="shared" si="12"/>
        <v>0</v>
      </c>
      <c r="G64" s="11">
        <f t="shared" si="12"/>
        <v>0</v>
      </c>
      <c r="H64" s="11">
        <f t="shared" si="12"/>
        <v>0</v>
      </c>
      <c r="I64" s="11">
        <f t="shared" si="12"/>
        <v>0</v>
      </c>
      <c r="J64" s="11">
        <f t="shared" si="12"/>
        <v>1562000</v>
      </c>
      <c r="K64" s="11">
        <f t="shared" si="12"/>
        <v>0</v>
      </c>
      <c r="L64" s="11">
        <f t="shared" si="12"/>
        <v>0</v>
      </c>
      <c r="M64" s="11">
        <f t="shared" si="12"/>
        <v>0</v>
      </c>
    </row>
    <row r="65" spans="1:13" ht="54.6" customHeight="1">
      <c r="A65" s="18" t="s">
        <v>37</v>
      </c>
      <c r="B65" s="7">
        <f>SUM(C65:M65)</f>
        <v>18079500</v>
      </c>
      <c r="C65" s="8">
        <v>16517500</v>
      </c>
      <c r="D65" s="8"/>
      <c r="E65" s="8"/>
      <c r="F65" s="8"/>
      <c r="G65" s="8"/>
      <c r="H65" s="8"/>
      <c r="I65" s="8"/>
      <c r="J65" s="14">
        <v>1562000</v>
      </c>
      <c r="K65" s="14"/>
      <c r="L65" s="14"/>
      <c r="M65" s="6"/>
    </row>
    <row r="66" spans="1:13" ht="59.4" customHeight="1">
      <c r="A66" s="25" t="s">
        <v>87</v>
      </c>
      <c r="B66" s="4">
        <f>B67</f>
        <v>1500000</v>
      </c>
      <c r="C66" s="4">
        <f>C67</f>
        <v>1500000</v>
      </c>
      <c r="D66" s="4"/>
      <c r="E66" s="4">
        <f t="shared" ref="E66:M66" si="13">E67</f>
        <v>0</v>
      </c>
      <c r="F66" s="4"/>
      <c r="G66" s="4"/>
      <c r="H66" s="4">
        <f t="shared" si="13"/>
        <v>0</v>
      </c>
      <c r="I66" s="4">
        <f t="shared" si="13"/>
        <v>0</v>
      </c>
      <c r="J66" s="4">
        <f t="shared" si="13"/>
        <v>0</v>
      </c>
      <c r="K66" s="4">
        <f t="shared" si="13"/>
        <v>0</v>
      </c>
      <c r="L66" s="4">
        <f t="shared" si="13"/>
        <v>0</v>
      </c>
      <c r="M66" s="4">
        <f t="shared" si="13"/>
        <v>0</v>
      </c>
    </row>
    <row r="67" spans="1:13" ht="47.4" customHeight="1">
      <c r="A67" s="18" t="s">
        <v>78</v>
      </c>
      <c r="B67" s="7">
        <f>SUM(C67:M67)</f>
        <v>1500000</v>
      </c>
      <c r="C67" s="22">
        <v>1500000</v>
      </c>
      <c r="D67" s="22"/>
      <c r="E67" s="22"/>
      <c r="F67" s="22"/>
      <c r="G67" s="22"/>
      <c r="H67" s="22"/>
      <c r="I67" s="22"/>
      <c r="J67" s="22"/>
      <c r="K67" s="22"/>
      <c r="L67" s="26"/>
      <c r="M67" s="26"/>
    </row>
    <row r="68" spans="1:13" ht="57.6" customHeight="1">
      <c r="A68" s="25" t="s">
        <v>88</v>
      </c>
      <c r="B68" s="4">
        <f>SUM(B69:B73)</f>
        <v>4549975</v>
      </c>
      <c r="C68" s="4">
        <f t="shared" ref="C68:I68" si="14">SUM(C71:C73)</f>
        <v>338333</v>
      </c>
      <c r="D68" s="4">
        <f t="shared" si="14"/>
        <v>0</v>
      </c>
      <c r="E68" s="4">
        <f t="shared" si="14"/>
        <v>0</v>
      </c>
      <c r="F68" s="4">
        <f t="shared" si="14"/>
        <v>0</v>
      </c>
      <c r="G68" s="4">
        <f t="shared" si="14"/>
        <v>0</v>
      </c>
      <c r="H68" s="4">
        <f t="shared" si="14"/>
        <v>0</v>
      </c>
      <c r="I68" s="4">
        <f t="shared" si="14"/>
        <v>0</v>
      </c>
      <c r="J68" s="4">
        <f>SUM(J69:J73)</f>
        <v>4211642</v>
      </c>
      <c r="K68" s="4">
        <f>K71</f>
        <v>0</v>
      </c>
      <c r="L68" s="4">
        <f>SUM(L71:L73)</f>
        <v>0</v>
      </c>
      <c r="M68" s="4">
        <f>SUM(M71:M73)</f>
        <v>0</v>
      </c>
    </row>
    <row r="69" spans="1:13" ht="40.799999999999997" customHeight="1">
      <c r="A69" s="23" t="s">
        <v>76</v>
      </c>
      <c r="B69" s="7">
        <f t="shared" ref="B69:B70" si="15">SUM(C69:M69)</f>
        <v>1561642</v>
      </c>
      <c r="C69" s="26"/>
      <c r="D69" s="26"/>
      <c r="E69" s="26"/>
      <c r="F69" s="26"/>
      <c r="G69" s="26"/>
      <c r="H69" s="26"/>
      <c r="I69" s="26"/>
      <c r="J69" s="22">
        <v>1561642</v>
      </c>
      <c r="K69" s="26"/>
      <c r="L69" s="26"/>
      <c r="M69" s="26"/>
    </row>
    <row r="70" spans="1:13" ht="45.6" customHeight="1">
      <c r="A70" s="23" t="s">
        <v>77</v>
      </c>
      <c r="B70" s="7">
        <f t="shared" si="15"/>
        <v>2500000</v>
      </c>
      <c r="C70" s="26"/>
      <c r="D70" s="26"/>
      <c r="E70" s="26"/>
      <c r="F70" s="26"/>
      <c r="G70" s="26"/>
      <c r="H70" s="26"/>
      <c r="I70" s="26"/>
      <c r="J70" s="22">
        <v>2500000</v>
      </c>
      <c r="K70" s="26"/>
      <c r="L70" s="26"/>
      <c r="M70" s="26"/>
    </row>
    <row r="71" spans="1:13" ht="61.8" customHeight="1">
      <c r="A71" s="23" t="s">
        <v>42</v>
      </c>
      <c r="B71" s="7">
        <f>SUM(C71:M71)</f>
        <v>350000</v>
      </c>
      <c r="C71" s="22">
        <v>300000</v>
      </c>
      <c r="D71" s="22"/>
      <c r="E71" s="22"/>
      <c r="F71" s="22"/>
      <c r="G71" s="22"/>
      <c r="H71" s="22"/>
      <c r="I71" s="22"/>
      <c r="J71" s="22">
        <v>50000</v>
      </c>
      <c r="K71" s="22"/>
      <c r="L71" s="22"/>
      <c r="M71" s="21"/>
    </row>
    <row r="72" spans="1:13" ht="55.2" customHeight="1">
      <c r="A72" s="23" t="s">
        <v>47</v>
      </c>
      <c r="B72" s="7">
        <f>SUM(C72:M72)</f>
        <v>38333</v>
      </c>
      <c r="C72" s="22">
        <v>38333</v>
      </c>
      <c r="D72" s="22"/>
      <c r="E72" s="22"/>
      <c r="F72" s="22"/>
      <c r="G72" s="22"/>
      <c r="H72" s="22"/>
      <c r="I72" s="22"/>
      <c r="J72" s="22"/>
      <c r="K72" s="22"/>
      <c r="L72" s="22"/>
      <c r="M72" s="21"/>
    </row>
    <row r="73" spans="1:13" ht="47.4" customHeight="1">
      <c r="A73" s="24" t="s">
        <v>75</v>
      </c>
      <c r="B73" s="7">
        <f>SUM(C73:M73)</f>
        <v>100000</v>
      </c>
      <c r="C73" s="8"/>
      <c r="D73" s="8"/>
      <c r="E73" s="8"/>
      <c r="F73" s="8"/>
      <c r="G73" s="8"/>
      <c r="H73" s="8"/>
      <c r="I73" s="8"/>
      <c r="J73" s="7">
        <v>100000</v>
      </c>
      <c r="K73" s="9"/>
      <c r="L73" s="9"/>
      <c r="M73" s="6"/>
    </row>
    <row r="74" spans="1:13" ht="23.25" customHeight="1">
      <c r="A74" s="17" t="s">
        <v>89</v>
      </c>
      <c r="B74" s="11">
        <f>SUM(B75:B77)</f>
        <v>2377480</v>
      </c>
      <c r="C74" s="11">
        <f>SUM(C75:C77)</f>
        <v>2177480</v>
      </c>
      <c r="D74" s="11"/>
      <c r="E74" s="11">
        <f>SUM(E75:E77)</f>
        <v>0</v>
      </c>
      <c r="F74" s="11"/>
      <c r="G74" s="11"/>
      <c r="H74" s="11"/>
      <c r="I74" s="11"/>
      <c r="J74" s="11">
        <f>SUM(J75:J77)</f>
        <v>0</v>
      </c>
      <c r="K74" s="11">
        <f t="shared" ref="K74" si="16">SUM(K75:K77)</f>
        <v>0</v>
      </c>
      <c r="L74" s="11">
        <f>SUM(L75:L77)</f>
        <v>200000</v>
      </c>
      <c r="M74" s="11">
        <f>SUM(M75:M77)</f>
        <v>0</v>
      </c>
    </row>
    <row r="75" spans="1:13" ht="37.799999999999997" customHeight="1">
      <c r="A75" s="18" t="s">
        <v>48</v>
      </c>
      <c r="B75" s="7">
        <f t="shared" ref="B75:B77" si="17">SUM(C75:M75)</f>
        <v>177480</v>
      </c>
      <c r="C75" s="8">
        <v>177480</v>
      </c>
      <c r="D75" s="8"/>
      <c r="E75" s="8"/>
      <c r="F75" s="8"/>
      <c r="G75" s="8"/>
      <c r="H75" s="8"/>
      <c r="I75" s="8"/>
      <c r="J75" s="7"/>
      <c r="K75" s="7"/>
      <c r="L75" s="7"/>
      <c r="M75" s="6"/>
    </row>
    <row r="76" spans="1:13" ht="55.8" customHeight="1">
      <c r="A76" s="18" t="s">
        <v>25</v>
      </c>
      <c r="B76" s="7">
        <f t="shared" si="17"/>
        <v>200000</v>
      </c>
      <c r="C76" s="8"/>
      <c r="D76" s="8"/>
      <c r="E76" s="8"/>
      <c r="F76" s="8"/>
      <c r="G76" s="8"/>
      <c r="H76" s="8"/>
      <c r="I76" s="8"/>
      <c r="J76" s="7"/>
      <c r="K76" s="7"/>
      <c r="L76" s="7">
        <v>200000</v>
      </c>
      <c r="M76" s="6"/>
    </row>
    <row r="77" spans="1:13" ht="27" customHeight="1">
      <c r="A77" s="30" t="s">
        <v>1</v>
      </c>
      <c r="B77" s="28">
        <f t="shared" si="17"/>
        <v>2000000</v>
      </c>
      <c r="C77" s="29">
        <v>2000000</v>
      </c>
      <c r="D77" s="29"/>
      <c r="E77" s="8"/>
      <c r="F77" s="8"/>
      <c r="G77" s="8"/>
      <c r="H77" s="8"/>
      <c r="I77" s="8"/>
      <c r="J77" s="7"/>
      <c r="K77" s="7"/>
      <c r="L77" s="7"/>
      <c r="M77" s="6"/>
    </row>
    <row r="78" spans="1:13" ht="56.4" hidden="1" customHeight="1">
      <c r="A78" s="25" t="s">
        <v>26</v>
      </c>
      <c r="B78" s="11">
        <f>SUM(C78:M78)</f>
        <v>0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13" ht="27.75" customHeight="1">
      <c r="A79" s="37" t="s">
        <v>9</v>
      </c>
      <c r="B79" s="27">
        <f>B7+B21+B32+B42+B55+B61+B64+B66+B68+B74+B78</f>
        <v>366078082</v>
      </c>
      <c r="C79" s="27">
        <f>C7+C21+C32+C42+C55+C61+C64+C66+C68+C74+C78</f>
        <v>230389458</v>
      </c>
      <c r="D79" s="27">
        <f>D7+D21+D32+D42+D55+D61+D64+D66+D68+D74+D78</f>
        <v>1360700</v>
      </c>
      <c r="E79" s="27">
        <f t="shared" ref="E79:M79" si="18">E7+E21+E32+E42+E55+E61+E64+E66+E68+E74</f>
        <v>116385500</v>
      </c>
      <c r="F79" s="27">
        <f t="shared" si="18"/>
        <v>2998000</v>
      </c>
      <c r="G79" s="27">
        <f t="shared" si="18"/>
        <v>707680</v>
      </c>
      <c r="H79" s="27">
        <f t="shared" si="18"/>
        <v>721000</v>
      </c>
      <c r="I79" s="27">
        <f t="shared" si="18"/>
        <v>768297</v>
      </c>
      <c r="J79" s="27">
        <f t="shared" si="18"/>
        <v>9141842</v>
      </c>
      <c r="K79" s="27">
        <f t="shared" si="18"/>
        <v>359110</v>
      </c>
      <c r="L79" s="27">
        <f t="shared" si="18"/>
        <v>200000</v>
      </c>
      <c r="M79" s="27">
        <f t="shared" si="18"/>
        <v>3046495</v>
      </c>
    </row>
    <row r="80" spans="1:13" ht="38.4" customHeight="1">
      <c r="A80" s="1"/>
      <c r="B80" s="1"/>
      <c r="C80" s="38">
        <f>C79+D79+E79+F79+G79+H79+I79</f>
        <v>353330635</v>
      </c>
      <c r="D80" s="39"/>
      <c r="E80" s="39"/>
      <c r="F80" s="39"/>
      <c r="G80" s="39"/>
      <c r="H80" s="39"/>
      <c r="I80" s="39"/>
      <c r="J80" s="40">
        <f>SUM(J79:M79)</f>
        <v>12747447</v>
      </c>
      <c r="K80" s="41"/>
      <c r="L80" s="41"/>
      <c r="M80" s="42"/>
    </row>
    <row r="81" spans="1:9">
      <c r="A81" s="1"/>
      <c r="B81" s="1"/>
      <c r="C81" s="1"/>
      <c r="D81" s="1"/>
      <c r="E81" s="1"/>
      <c r="F81" s="1"/>
      <c r="G81" s="1"/>
      <c r="H81" s="3"/>
      <c r="I81" s="1"/>
    </row>
    <row r="82" spans="1:9">
      <c r="C82" s="2"/>
      <c r="D82" s="2"/>
      <c r="E82" s="2"/>
      <c r="F82" s="2"/>
      <c r="G82" s="2"/>
    </row>
  </sheetData>
  <mergeCells count="10">
    <mergeCell ref="C80:I80"/>
    <mergeCell ref="J80:M80"/>
    <mergeCell ref="I1:M1"/>
    <mergeCell ref="I2:M2"/>
    <mergeCell ref="I3:M3"/>
    <mergeCell ref="A4:J4"/>
    <mergeCell ref="A5:A6"/>
    <mergeCell ref="B5:B6"/>
    <mergeCell ref="J5:M5"/>
    <mergeCell ref="C5:I5"/>
  </mergeCells>
  <phoneticPr fontId="3" type="noConversion"/>
  <pageMargins left="0.39370078740157483" right="0" top="0" bottom="0" header="0" footer="0"/>
  <pageSetup paperSize="9" scale="50" orientation="landscape" r:id="rId1"/>
  <rowBreaks count="1" manualBreakCount="1">
    <brk id="7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2020-12-15T14:19:29Z</cp:lastPrinted>
  <dcterms:created xsi:type="dcterms:W3CDTF">2015-01-08T11:20:54Z</dcterms:created>
  <dcterms:modified xsi:type="dcterms:W3CDTF">2020-12-16T14:00:54Z</dcterms:modified>
</cp:coreProperties>
</file>